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155" windowHeight="13095" activeTab="1"/>
  </bookViews>
  <sheets>
    <sheet name="Brian" sheetId="1" r:id="rId1"/>
    <sheet name="Millette" sheetId="2" r:id="rId2"/>
  </sheets>
  <definedNames/>
  <calcPr fullCalcOnLoad="1"/>
</workbook>
</file>

<file path=xl/sharedStrings.xml><?xml version="1.0" encoding="utf-8"?>
<sst xmlns="http://schemas.openxmlformats.org/spreadsheetml/2006/main" count="100" uniqueCount="75">
  <si>
    <t>Approach Speed</t>
  </si>
  <si>
    <t>Citation Speed</t>
  </si>
  <si>
    <t>Average Speed</t>
  </si>
  <si>
    <t>Average speed for last half of travel</t>
  </si>
  <si>
    <t>Millette's arrival at stop line</t>
  </si>
  <si>
    <t>where was Millette when red started</t>
  </si>
  <si>
    <t>yellow interval</t>
  </si>
  <si>
    <t>how far did Millette travel during yellow?</t>
  </si>
  <si>
    <t>where was Millette when yellow started</t>
  </si>
  <si>
    <t>P/R time</t>
  </si>
  <si>
    <t>P/R travel distance</t>
  </si>
  <si>
    <t>how much distance is left to brake</t>
  </si>
  <si>
    <t>What decel rate is needed for Millette to safely stop</t>
  </si>
  <si>
    <t>Approach speed</t>
  </si>
  <si>
    <t>fps</t>
  </si>
  <si>
    <t>mph</t>
  </si>
  <si>
    <t>feet</t>
  </si>
  <si>
    <t>seconds</t>
  </si>
  <si>
    <t>sec after red</t>
  </si>
  <si>
    <t>feet at average speed</t>
  </si>
  <si>
    <t>feet before stop line</t>
  </si>
  <si>
    <t>(Assumption)</t>
  </si>
  <si>
    <t>This analysis purports to calculate the position of Lori Millette</t>
  </si>
  <si>
    <t xml:space="preserve">at the instant the light turned yellow.  This analysis assumes : </t>
  </si>
  <si>
    <t>2 - Lori INSTANTLY began to reduce speed when the yellow illuminated</t>
  </si>
  <si>
    <t>3 - Lori performed steady deceleration from 45 down to 23</t>
  </si>
  <si>
    <t>1 - Lori was traveling 45 mph at the instant the light turned yellow</t>
  </si>
  <si>
    <t>This line item ASSUMES 1.5 seconds of travel at the AVERAGE speed (not the traveling speed)</t>
  </si>
  <si>
    <t>This line item subtracts the erroneous P/R travel distance from the 201 feet above</t>
  </si>
  <si>
    <t>This line item ERRONEOUSLY calculates Lori's deceleration rate based upon her AVERAGE speed</t>
  </si>
  <si>
    <t>(as opposed to her original traveling speed) as well as using the erroneous "distance left to brake".</t>
  </si>
  <si>
    <t>Yellow blocks are inputs, all others are calculated</t>
  </si>
  <si>
    <t>4 - Erroneously uses AVERAGE speed for "last half of travel" to calculate</t>
  </si>
  <si>
    <t>where Lori was at, at onset of Red.</t>
  </si>
  <si>
    <t>Calculation speed</t>
  </si>
  <si>
    <t>Average speed</t>
  </si>
  <si>
    <t>where is driver when they receive yellow</t>
  </si>
  <si>
    <t>p/r time</t>
  </si>
  <si>
    <t>p/r travel distance</t>
  </si>
  <si>
    <t>distance left</t>
  </si>
  <si>
    <t>decel needed?</t>
  </si>
  <si>
    <t>(assumption)</t>
  </si>
  <si>
    <t>This line ERRONEOUSLY assumes P&amp;R occurs during deceleration?? = 1.5*47.7</t>
  </si>
  <si>
    <t>This line ERRONEOUSLY assumes the vehicle decelerates from the AVERAGE speed</t>
  </si>
  <si>
    <t>and not the original traveling speed.j</t>
  </si>
  <si>
    <t>fpss</t>
  </si>
  <si>
    <t>This is erroneously equated at the three seconds times the AVERAGE speed, why?</t>
  </si>
  <si>
    <t>It appears he is simply trying to give the distance the vehicle travels</t>
  </si>
  <si>
    <t>during the three seconds of yellow if decelerating the entire time?</t>
  </si>
  <si>
    <t>This assumes deceleration begins at the instant the yellow is illuminated!</t>
  </si>
  <si>
    <t>Decel rate</t>
  </si>
  <si>
    <t>braking distance</t>
  </si>
  <si>
    <t>P&amp;R</t>
  </si>
  <si>
    <t>P/R distance</t>
  </si>
  <si>
    <t>Total stopping distance</t>
  </si>
  <si>
    <t>Ceccarelli's late entry</t>
  </si>
  <si>
    <t>Where was Ceccarelli when red started</t>
  </si>
  <si>
    <t>feet at 50 mph</t>
  </si>
  <si>
    <t>How far traveled during Yellow</t>
  </si>
  <si>
    <t>where was Ceccarelli when yellow illuminated</t>
  </si>
  <si>
    <t>feet before stop line at 50 mph</t>
  </si>
  <si>
    <t>Ceccarelli's actual speed</t>
  </si>
  <si>
    <t>Ceccarelli's decel rate</t>
  </si>
  <si>
    <t>This value is ERRONEOUSLY calculated by assuming that Brian would begin decelerating at the instant the light turned Yellow!!!</t>
  </si>
  <si>
    <t>Why only 1 second???</t>
  </si>
  <si>
    <t>second</t>
  </si>
  <si>
    <t>Where is continuing driver</t>
  </si>
  <si>
    <t>feet before stop line at 45 mph.</t>
  </si>
  <si>
    <t>How far during P&amp;R</t>
  </si>
  <si>
    <t>Distance left to brake</t>
  </si>
  <si>
    <t>Effective decel rate</t>
  </si>
  <si>
    <t>Why only 1 second?</t>
  </si>
  <si>
    <t>Red blocks are blocks that contain mathematical/procedural errors</t>
  </si>
  <si>
    <t>Does not account for accel or decel, only "50 mph".</t>
  </si>
  <si>
    <t>If corrected for 1.5 seconds of P&amp;R then the value would be at 14.2 fpss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</si>
</sst>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32" fillId="34" borderId="10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/>
    </xf>
    <xf numFmtId="164" fontId="0" fillId="34" borderId="0" xfId="0" applyNumberFormat="1" applyFill="1" applyBorder="1" applyAlignment="1">
      <alignment/>
    </xf>
    <xf numFmtId="0" fontId="0" fillId="34" borderId="14" xfId="0" applyFill="1" applyBorder="1" applyAlignment="1">
      <alignment/>
    </xf>
    <xf numFmtId="1" fontId="0" fillId="34" borderId="0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 horizontal="right"/>
    </xf>
    <xf numFmtId="164" fontId="0" fillId="34" borderId="16" xfId="0" applyNumberFormat="1" applyFill="1" applyBorder="1" applyAlignment="1">
      <alignment/>
    </xf>
    <xf numFmtId="0" fontId="0" fillId="34" borderId="17" xfId="0" applyFill="1" applyBorder="1" applyAlignment="1">
      <alignment/>
    </xf>
    <xf numFmtId="166" fontId="0" fillId="34" borderId="0" xfId="0" applyNumberFormat="1" applyFill="1" applyBorder="1" applyAlignment="1">
      <alignment/>
    </xf>
    <xf numFmtId="0" fontId="32" fillId="34" borderId="0" xfId="0" applyFont="1" applyFill="1" applyBorder="1" applyAlignment="1">
      <alignment/>
    </xf>
    <xf numFmtId="0" fontId="0" fillId="33" borderId="18" xfId="0" applyFill="1" applyBorder="1" applyAlignment="1">
      <alignment/>
    </xf>
    <xf numFmtId="1" fontId="0" fillId="33" borderId="0" xfId="0" applyNumberForma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3" borderId="0" xfId="0" applyNumberFormat="1" applyFill="1" applyBorder="1" applyAlignment="1">
      <alignment/>
    </xf>
    <xf numFmtId="165" fontId="0" fillId="34" borderId="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0" fontId="0" fillId="35" borderId="18" xfId="0" applyFill="1" applyBorder="1" applyAlignment="1">
      <alignment/>
    </xf>
    <xf numFmtId="164" fontId="0" fillId="35" borderId="0" xfId="0" applyNumberFormat="1" applyFill="1" applyBorder="1" applyAlignment="1">
      <alignment/>
    </xf>
    <xf numFmtId="1" fontId="0" fillId="35" borderId="0" xfId="0" applyNumberFormat="1" applyFill="1" applyBorder="1" applyAlignment="1">
      <alignment/>
    </xf>
    <xf numFmtId="0" fontId="33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1"/>
  <sheetViews>
    <sheetView zoomScalePageLayoutView="0" workbookViewId="0" topLeftCell="A17">
      <selection activeCell="K12" sqref="K12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3" width="16.28125" style="0" customWidth="1"/>
    <col min="5" max="5" width="9.140625" style="1" customWidth="1"/>
    <col min="7" max="7" width="10.57421875" style="0" bestFit="1" customWidth="1"/>
    <col min="8" max="8" width="13.140625" style="0" bestFit="1" customWidth="1"/>
    <col min="16" max="16" width="18.28125" style="0" customWidth="1"/>
    <col min="19" max="19" width="9.57421875" style="0" customWidth="1"/>
    <col min="20" max="20" width="3.140625" style="0" customWidth="1"/>
  </cols>
  <sheetData>
    <row r="1" spans="3:4" ht="15.75" thickBot="1">
      <c r="C1" s="22"/>
      <c r="D1" t="s">
        <v>31</v>
      </c>
    </row>
    <row r="2" spans="3:4" ht="15.75" thickBot="1">
      <c r="C2" s="28"/>
      <c r="D2" t="s">
        <v>72</v>
      </c>
    </row>
    <row r="3" spans="2:19" ht="15">
      <c r="B3" s="4"/>
      <c r="C3" s="5"/>
      <c r="D3" s="5"/>
      <c r="E3" s="6" t="s">
        <v>0</v>
      </c>
      <c r="F3" s="5"/>
      <c r="G3" s="2">
        <v>45</v>
      </c>
      <c r="H3" s="7"/>
      <c r="I3" s="5" t="s">
        <v>15</v>
      </c>
      <c r="J3" s="5"/>
      <c r="K3" s="5"/>
      <c r="L3" s="5"/>
      <c r="M3" s="5"/>
      <c r="N3" s="5"/>
      <c r="O3" s="5"/>
      <c r="P3" s="5"/>
      <c r="Q3" s="5"/>
      <c r="R3" s="5"/>
      <c r="S3" s="8"/>
    </row>
    <row r="4" spans="2:19" ht="15">
      <c r="B4" s="9"/>
      <c r="C4" s="10"/>
      <c r="D4" s="10"/>
      <c r="E4" s="11"/>
      <c r="F4" s="10"/>
      <c r="G4" s="12">
        <f>G3*1.467</f>
        <v>66.015</v>
      </c>
      <c r="H4" s="10"/>
      <c r="I4" s="10" t="s">
        <v>14</v>
      </c>
      <c r="J4" s="10"/>
      <c r="K4" s="10"/>
      <c r="L4" s="10"/>
      <c r="M4" s="10"/>
      <c r="N4" s="10"/>
      <c r="O4" s="10"/>
      <c r="P4" s="10"/>
      <c r="Q4" s="10"/>
      <c r="R4" s="10"/>
      <c r="S4" s="13"/>
    </row>
    <row r="5" spans="2:19" ht="15">
      <c r="B5" s="9"/>
      <c r="C5" s="10"/>
      <c r="D5" s="10"/>
      <c r="E5" s="11" t="s">
        <v>50</v>
      </c>
      <c r="F5" s="10"/>
      <c r="G5" s="3">
        <v>10</v>
      </c>
      <c r="H5" s="10"/>
      <c r="I5" s="10" t="s">
        <v>45</v>
      </c>
      <c r="J5" s="10"/>
      <c r="K5" s="10"/>
      <c r="L5" s="10"/>
      <c r="M5" s="10"/>
      <c r="N5" s="10"/>
      <c r="O5" s="10"/>
      <c r="P5" s="10"/>
      <c r="Q5" s="10"/>
      <c r="R5" s="10"/>
      <c r="S5" s="13"/>
    </row>
    <row r="6" spans="2:19" ht="15">
      <c r="B6" s="9"/>
      <c r="C6" s="10"/>
      <c r="D6" s="10"/>
      <c r="E6" s="11"/>
      <c r="F6" s="10"/>
      <c r="G6" s="12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3"/>
    </row>
    <row r="7" spans="2:19" ht="15">
      <c r="B7" s="9"/>
      <c r="C7" s="10"/>
      <c r="D7" s="10"/>
      <c r="E7" s="11" t="s">
        <v>51</v>
      </c>
      <c r="F7" s="10"/>
      <c r="G7" s="23">
        <f>G4*G4/(2*G5)</f>
        <v>217.89901125</v>
      </c>
      <c r="H7" s="10"/>
      <c r="I7" s="10" t="s">
        <v>16</v>
      </c>
      <c r="J7" s="10"/>
      <c r="K7" s="10"/>
      <c r="L7" s="10"/>
      <c r="M7" s="10"/>
      <c r="N7" s="10"/>
      <c r="O7" s="10"/>
      <c r="P7" s="10"/>
      <c r="Q7" s="10"/>
      <c r="R7" s="10"/>
      <c r="S7" s="13"/>
    </row>
    <row r="8" spans="2:19" ht="15">
      <c r="B8" s="9"/>
      <c r="C8" s="10"/>
      <c r="D8" s="10"/>
      <c r="E8" s="11"/>
      <c r="F8" s="10"/>
      <c r="G8" s="12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3"/>
    </row>
    <row r="9" spans="2:19" ht="15">
      <c r="B9" s="9"/>
      <c r="C9" s="10"/>
      <c r="D9" s="10"/>
      <c r="E9" s="11" t="s">
        <v>52</v>
      </c>
      <c r="F9" s="10"/>
      <c r="G9" s="3">
        <v>1</v>
      </c>
      <c r="H9" s="10"/>
      <c r="I9" s="10" t="s">
        <v>65</v>
      </c>
      <c r="J9" s="10"/>
      <c r="K9" s="31" t="s">
        <v>64</v>
      </c>
      <c r="L9" s="10"/>
      <c r="M9" s="10"/>
      <c r="N9" s="10"/>
      <c r="O9" s="10"/>
      <c r="P9" s="10"/>
      <c r="Q9" s="10"/>
      <c r="R9" s="10"/>
      <c r="S9" s="13"/>
    </row>
    <row r="10" spans="2:19" ht="15">
      <c r="B10" s="9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3"/>
    </row>
    <row r="11" spans="2:19" ht="15">
      <c r="B11" s="9"/>
      <c r="C11" s="10"/>
      <c r="D11" s="10"/>
      <c r="E11" s="11" t="s">
        <v>53</v>
      </c>
      <c r="F11" s="10"/>
      <c r="G11" s="10">
        <f>G9*G4</f>
        <v>66.015</v>
      </c>
      <c r="H11" s="10"/>
      <c r="I11" s="10" t="s">
        <v>16</v>
      </c>
      <c r="J11" s="10"/>
      <c r="K11" s="10"/>
      <c r="L11" s="10"/>
      <c r="M11" s="10"/>
      <c r="N11" s="10"/>
      <c r="O11" s="10"/>
      <c r="P11" s="10"/>
      <c r="Q11" s="10"/>
      <c r="R11" s="10"/>
      <c r="S11" s="13"/>
    </row>
    <row r="12" spans="2:19" ht="15">
      <c r="B12" s="9"/>
      <c r="C12" s="10"/>
      <c r="D12" s="10"/>
      <c r="E12" s="1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3"/>
    </row>
    <row r="13" spans="2:19" ht="15">
      <c r="B13" s="9"/>
      <c r="C13" s="10"/>
      <c r="D13" s="10"/>
      <c r="E13" s="11" t="s">
        <v>54</v>
      </c>
      <c r="F13" s="10"/>
      <c r="G13" s="14">
        <f>G11+G7</f>
        <v>283.91401125</v>
      </c>
      <c r="H13" s="10"/>
      <c r="I13" s="10" t="s">
        <v>16</v>
      </c>
      <c r="J13" s="10"/>
      <c r="K13" s="10"/>
      <c r="L13" s="10"/>
      <c r="M13" s="10"/>
      <c r="N13" s="10"/>
      <c r="O13" s="10"/>
      <c r="P13" s="10"/>
      <c r="Q13" s="10"/>
      <c r="R13" s="10"/>
      <c r="S13" s="13"/>
    </row>
    <row r="14" spans="2:19" ht="15">
      <c r="B14" s="9"/>
      <c r="C14" s="10"/>
      <c r="D14" s="10"/>
      <c r="E14" s="11"/>
      <c r="F14" s="10"/>
      <c r="G14" s="14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3"/>
    </row>
    <row r="15" spans="2:19" ht="15">
      <c r="B15" s="9"/>
      <c r="C15" s="10"/>
      <c r="D15" s="10"/>
      <c r="E15" s="11" t="s">
        <v>55</v>
      </c>
      <c r="F15" s="10"/>
      <c r="G15" s="25">
        <v>0.34</v>
      </c>
      <c r="H15" s="10"/>
      <c r="I15" s="10" t="s">
        <v>17</v>
      </c>
      <c r="J15" s="10"/>
      <c r="K15" s="10"/>
      <c r="L15" s="10"/>
      <c r="M15" s="10"/>
      <c r="N15" s="10"/>
      <c r="O15" s="10"/>
      <c r="P15" s="10"/>
      <c r="Q15" s="10"/>
      <c r="R15" s="10"/>
      <c r="S15" s="13"/>
    </row>
    <row r="16" spans="2:19" ht="15">
      <c r="B16" s="9"/>
      <c r="C16" s="10"/>
      <c r="D16" s="10"/>
      <c r="E16" s="1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3"/>
    </row>
    <row r="17" spans="2:19" ht="15">
      <c r="B17" s="9"/>
      <c r="C17" s="10"/>
      <c r="D17" s="10"/>
      <c r="E17" s="11" t="s">
        <v>6</v>
      </c>
      <c r="F17" s="10"/>
      <c r="G17" s="3">
        <v>4</v>
      </c>
      <c r="H17" s="10"/>
      <c r="I17" s="10" t="s">
        <v>17</v>
      </c>
      <c r="J17" s="10"/>
      <c r="K17" s="10"/>
      <c r="L17" s="10"/>
      <c r="M17" s="10"/>
      <c r="N17" s="10"/>
      <c r="O17" s="10"/>
      <c r="P17" s="10"/>
      <c r="Q17" s="10"/>
      <c r="R17" s="10"/>
      <c r="S17" s="13"/>
    </row>
    <row r="18" spans="2:19" ht="15">
      <c r="B18" s="9"/>
      <c r="C18" s="10"/>
      <c r="D18" s="10"/>
      <c r="E18" s="1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3"/>
    </row>
    <row r="19" spans="2:19" ht="15">
      <c r="B19" s="9"/>
      <c r="C19" s="10"/>
      <c r="D19" s="10"/>
      <c r="E19" s="11" t="s">
        <v>56</v>
      </c>
      <c r="F19" s="10"/>
      <c r="G19" s="30">
        <f>G15*50*1.467</f>
        <v>24.939</v>
      </c>
      <c r="H19" s="10"/>
      <c r="I19" s="10" t="s">
        <v>57</v>
      </c>
      <c r="J19" s="10"/>
      <c r="K19" s="10"/>
      <c r="L19" s="10"/>
      <c r="M19" s="31" t="s">
        <v>73</v>
      </c>
      <c r="N19" s="10"/>
      <c r="O19" s="10"/>
      <c r="P19" s="10"/>
      <c r="Q19" s="10"/>
      <c r="R19" s="10"/>
      <c r="S19" s="13"/>
    </row>
    <row r="20" spans="2:19" ht="15">
      <c r="B20" s="9"/>
      <c r="C20" s="10"/>
      <c r="D20" s="10"/>
      <c r="E20" s="11"/>
      <c r="F20" s="10"/>
      <c r="G20" s="14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3"/>
    </row>
    <row r="21" spans="2:19" ht="15">
      <c r="B21" s="9"/>
      <c r="C21" s="10"/>
      <c r="D21" s="10"/>
      <c r="E21" s="11" t="s">
        <v>58</v>
      </c>
      <c r="F21" s="10"/>
      <c r="G21" s="14">
        <f>G17*G4</f>
        <v>264.06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3"/>
    </row>
    <row r="22" spans="2:19" ht="15">
      <c r="B22" s="9"/>
      <c r="C22" s="10"/>
      <c r="D22" s="10"/>
      <c r="E22" s="1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3"/>
    </row>
    <row r="23" spans="2:19" ht="15.75" thickBot="1">
      <c r="B23" s="15"/>
      <c r="C23" s="16"/>
      <c r="D23" s="16"/>
      <c r="E23" s="17" t="s">
        <v>59</v>
      </c>
      <c r="F23" s="16"/>
      <c r="G23" s="18">
        <f>G21+G19</f>
        <v>288.999</v>
      </c>
      <c r="H23" s="16"/>
      <c r="I23" s="16" t="s">
        <v>60</v>
      </c>
      <c r="J23" s="16"/>
      <c r="K23" s="16"/>
      <c r="L23" s="16"/>
      <c r="M23" s="16"/>
      <c r="N23" s="16"/>
      <c r="O23" s="16"/>
      <c r="P23" s="16"/>
      <c r="Q23" s="16"/>
      <c r="R23" s="16"/>
      <c r="S23" s="19"/>
    </row>
    <row r="24" ht="15.75" thickBot="1"/>
    <row r="25" spans="2:20" ht="15">
      <c r="B25" s="4"/>
      <c r="C25" s="5"/>
      <c r="D25" s="5"/>
      <c r="E25" s="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8"/>
    </row>
    <row r="26" spans="2:20" ht="15">
      <c r="B26" s="9"/>
      <c r="C26" s="10"/>
      <c r="D26" s="10"/>
      <c r="E26" s="11" t="s">
        <v>61</v>
      </c>
      <c r="F26" s="10"/>
      <c r="G26" s="3">
        <v>50</v>
      </c>
      <c r="H26" s="21"/>
      <c r="I26" s="10" t="s">
        <v>15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3"/>
    </row>
    <row r="27" spans="2:20" ht="15">
      <c r="B27" s="9"/>
      <c r="C27" s="10"/>
      <c r="D27" s="10"/>
      <c r="E27" s="11"/>
      <c r="F27" s="10"/>
      <c r="G27" s="10">
        <f>G26*1.467</f>
        <v>73.35000000000001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3"/>
    </row>
    <row r="28" spans="2:20" ht="15">
      <c r="B28" s="9"/>
      <c r="C28" s="10"/>
      <c r="D28" s="10"/>
      <c r="E28" s="11"/>
      <c r="F28" s="10"/>
      <c r="G28" s="12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3"/>
    </row>
    <row r="29" spans="2:20" ht="15">
      <c r="B29" s="9"/>
      <c r="C29" s="10"/>
      <c r="D29" s="10"/>
      <c r="E29" s="11" t="s">
        <v>62</v>
      </c>
      <c r="F29" s="10"/>
      <c r="G29" s="29">
        <f>G27*G27/(2*G23)</f>
        <v>9.308375634517768</v>
      </c>
      <c r="H29" s="10" t="s">
        <v>45</v>
      </c>
      <c r="I29" s="31" t="s">
        <v>63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3"/>
    </row>
    <row r="30" spans="2:20" ht="15">
      <c r="B30" s="9"/>
      <c r="C30" s="10"/>
      <c r="D30" s="10"/>
      <c r="E30" s="11"/>
      <c r="F30" s="10"/>
      <c r="G30" s="12"/>
      <c r="H30" s="10"/>
      <c r="I30" s="10"/>
      <c r="J30" s="31" t="s">
        <v>74</v>
      </c>
      <c r="K30" s="10"/>
      <c r="L30" s="10"/>
      <c r="M30" s="10"/>
      <c r="N30" s="10"/>
      <c r="O30" s="10"/>
      <c r="P30" s="10"/>
      <c r="Q30" s="10"/>
      <c r="R30" s="10"/>
      <c r="S30" s="10"/>
      <c r="T30" s="13"/>
    </row>
    <row r="31" spans="2:20" ht="15.75" thickBot="1">
      <c r="B31" s="15"/>
      <c r="C31" s="16"/>
      <c r="D31" s="16"/>
      <c r="E31" s="17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9"/>
    </row>
    <row r="33" ht="15.75" thickBot="1"/>
    <row r="34" spans="2:16" ht="15">
      <c r="B34" s="4"/>
      <c r="C34" s="5"/>
      <c r="D34" s="5"/>
      <c r="E34" s="6" t="s">
        <v>66</v>
      </c>
      <c r="F34" s="5"/>
      <c r="G34" s="27">
        <f>G21</f>
        <v>264.06</v>
      </c>
      <c r="H34" s="5"/>
      <c r="I34" s="5" t="s">
        <v>67</v>
      </c>
      <c r="J34" s="5"/>
      <c r="K34" s="5"/>
      <c r="L34" s="5"/>
      <c r="M34" s="5"/>
      <c r="N34" s="5"/>
      <c r="O34" s="5"/>
      <c r="P34" s="8"/>
    </row>
    <row r="35" spans="2:16" ht="15">
      <c r="B35" s="9"/>
      <c r="C35" s="10"/>
      <c r="D35" s="10"/>
      <c r="E35" s="11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3"/>
    </row>
    <row r="36" spans="2:16" ht="15">
      <c r="B36" s="9"/>
      <c r="C36" s="10"/>
      <c r="D36" s="10"/>
      <c r="E36" s="11" t="s">
        <v>68</v>
      </c>
      <c r="F36" s="10"/>
      <c r="G36" s="12">
        <f>G9*G4</f>
        <v>66.015</v>
      </c>
      <c r="H36" s="10"/>
      <c r="I36" s="10"/>
      <c r="J36" s="10"/>
      <c r="K36" s="10"/>
      <c r="L36" s="31" t="s">
        <v>71</v>
      </c>
      <c r="M36" s="10"/>
      <c r="N36" s="10"/>
      <c r="O36" s="10"/>
      <c r="P36" s="13"/>
    </row>
    <row r="37" spans="2:16" ht="15">
      <c r="B37" s="9"/>
      <c r="C37" s="10"/>
      <c r="D37" s="10"/>
      <c r="E37" s="11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3"/>
    </row>
    <row r="38" spans="2:16" ht="15">
      <c r="B38" s="9"/>
      <c r="C38" s="10"/>
      <c r="D38" s="10"/>
      <c r="E38" s="11" t="s">
        <v>69</v>
      </c>
      <c r="F38" s="10"/>
      <c r="G38" s="26">
        <f>G34-G36</f>
        <v>198.04500000000002</v>
      </c>
      <c r="H38" s="10"/>
      <c r="I38" s="10"/>
      <c r="J38" s="10"/>
      <c r="K38" s="10"/>
      <c r="L38" s="10"/>
      <c r="M38" s="10"/>
      <c r="N38" s="10"/>
      <c r="O38" s="10"/>
      <c r="P38" s="13"/>
    </row>
    <row r="39" spans="2:16" ht="15">
      <c r="B39" s="9"/>
      <c r="C39" s="10"/>
      <c r="D39" s="10"/>
      <c r="E39" s="11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3"/>
    </row>
    <row r="40" spans="2:16" ht="15">
      <c r="B40" s="9"/>
      <c r="C40" s="10"/>
      <c r="D40" s="10"/>
      <c r="E40" s="11" t="s">
        <v>70</v>
      </c>
      <c r="F40" s="10"/>
      <c r="G40" s="10">
        <f>G36*G36/(2*G38)</f>
        <v>11.0025</v>
      </c>
      <c r="H40" s="10" t="s">
        <v>45</v>
      </c>
      <c r="I40" s="10"/>
      <c r="J40" s="10"/>
      <c r="K40" s="10"/>
      <c r="L40" s="10"/>
      <c r="M40" s="10"/>
      <c r="N40" s="10"/>
      <c r="O40" s="10"/>
      <c r="P40" s="13"/>
    </row>
    <row r="41" spans="2:16" ht="15.75" thickBot="1">
      <c r="B41" s="15"/>
      <c r="C41" s="16"/>
      <c r="D41" s="16"/>
      <c r="E41" s="17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9"/>
    </row>
  </sheetData>
  <sheetProtection/>
  <printOptions/>
  <pageMargins left="0.7" right="0.7" top="0.75" bottom="0.75" header="0.3" footer="0.3"/>
  <pageSetup orientation="portrait" r:id="rId1"/>
  <customProperties>
    <customPr name="SSCSheetTrackingNo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1:T51"/>
  <sheetViews>
    <sheetView tabSelected="1" zoomScalePageLayoutView="0" workbookViewId="0" topLeftCell="A1">
      <selection activeCell="L46" sqref="L46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3" width="16.28125" style="0" customWidth="1"/>
    <col min="5" max="5" width="9.140625" style="1" customWidth="1"/>
    <col min="7" max="7" width="10.57421875" style="0" bestFit="1" customWidth="1"/>
    <col min="8" max="8" width="13.140625" style="0" bestFit="1" customWidth="1"/>
    <col min="16" max="16" width="18.28125" style="0" customWidth="1"/>
    <col min="19" max="19" width="5.8515625" style="0" customWidth="1"/>
    <col min="20" max="20" width="3.140625" style="0" customWidth="1"/>
  </cols>
  <sheetData>
    <row r="1" spans="3:4" ht="15.75" thickBot="1">
      <c r="C1" s="22"/>
      <c r="D1" t="s">
        <v>31</v>
      </c>
    </row>
    <row r="2" spans="3:4" ht="15.75" thickBot="1">
      <c r="C2" s="28"/>
      <c r="D2" t="s">
        <v>72</v>
      </c>
    </row>
    <row r="3" spans="2:19" ht="15">
      <c r="B3" s="4"/>
      <c r="C3" s="5"/>
      <c r="D3" s="5"/>
      <c r="E3" s="6" t="s">
        <v>0</v>
      </c>
      <c r="F3" s="5"/>
      <c r="G3" s="2">
        <v>45</v>
      </c>
      <c r="H3" s="7" t="s">
        <v>21</v>
      </c>
      <c r="I3" s="5" t="s">
        <v>15</v>
      </c>
      <c r="J3" s="5"/>
      <c r="K3" s="5"/>
      <c r="L3" s="5"/>
      <c r="M3" s="5"/>
      <c r="N3" s="5"/>
      <c r="O3" s="5"/>
      <c r="P3" s="5"/>
      <c r="Q3" s="5"/>
      <c r="R3" s="5"/>
      <c r="S3" s="8"/>
    </row>
    <row r="4" spans="2:19" ht="15">
      <c r="B4" s="9"/>
      <c r="C4" s="10"/>
      <c r="D4" s="10"/>
      <c r="E4" s="11"/>
      <c r="F4" s="10"/>
      <c r="G4" s="12">
        <f>G3*1.467</f>
        <v>66.015</v>
      </c>
      <c r="H4" s="10"/>
      <c r="I4" s="10" t="s">
        <v>14</v>
      </c>
      <c r="J4" s="10"/>
      <c r="K4" s="10"/>
      <c r="L4" s="10"/>
      <c r="M4" s="10"/>
      <c r="N4" s="10"/>
      <c r="O4" s="10"/>
      <c r="P4" s="10"/>
      <c r="Q4" s="10"/>
      <c r="R4" s="10"/>
      <c r="S4" s="13"/>
    </row>
    <row r="5" spans="2:19" ht="15">
      <c r="B5" s="9"/>
      <c r="C5" s="10"/>
      <c r="D5" s="10"/>
      <c r="E5" s="11" t="s">
        <v>1</v>
      </c>
      <c r="F5" s="10"/>
      <c r="G5" s="3">
        <v>23</v>
      </c>
      <c r="H5" s="10"/>
      <c r="I5" s="10" t="s">
        <v>15</v>
      </c>
      <c r="J5" s="10"/>
      <c r="K5" s="10"/>
      <c r="L5" s="10"/>
      <c r="M5" s="10"/>
      <c r="N5" s="10"/>
      <c r="O5" s="10"/>
      <c r="P5" s="10"/>
      <c r="Q5" s="10"/>
      <c r="R5" s="10"/>
      <c r="S5" s="13"/>
    </row>
    <row r="6" spans="2:19" ht="15">
      <c r="B6" s="9"/>
      <c r="C6" s="10"/>
      <c r="D6" s="10"/>
      <c r="E6" s="11"/>
      <c r="F6" s="10"/>
      <c r="G6" s="12">
        <f>G5*1.467</f>
        <v>33.741</v>
      </c>
      <c r="H6" s="10"/>
      <c r="I6" s="10" t="s">
        <v>14</v>
      </c>
      <c r="J6" s="10"/>
      <c r="K6" s="10"/>
      <c r="L6" s="10"/>
      <c r="M6" s="31" t="s">
        <v>22</v>
      </c>
      <c r="N6" s="10"/>
      <c r="O6" s="10"/>
      <c r="P6" s="10"/>
      <c r="Q6" s="10"/>
      <c r="R6" s="10"/>
      <c r="S6" s="13"/>
    </row>
    <row r="7" spans="2:19" ht="15">
      <c r="B7" s="9"/>
      <c r="C7" s="10"/>
      <c r="D7" s="10"/>
      <c r="E7" s="11" t="s">
        <v>2</v>
      </c>
      <c r="F7" s="10"/>
      <c r="G7" s="12">
        <f>(G4+G6)/2</f>
        <v>49.878</v>
      </c>
      <c r="H7" s="10"/>
      <c r="I7" s="10" t="s">
        <v>14</v>
      </c>
      <c r="J7" s="10"/>
      <c r="K7" s="10"/>
      <c r="L7" s="10"/>
      <c r="M7" s="31" t="s">
        <v>23</v>
      </c>
      <c r="N7" s="10"/>
      <c r="O7" s="10"/>
      <c r="P7" s="10"/>
      <c r="Q7" s="10"/>
      <c r="R7" s="10"/>
      <c r="S7" s="13"/>
    </row>
    <row r="8" spans="2:19" ht="15">
      <c r="B8" s="9"/>
      <c r="C8" s="10"/>
      <c r="D8" s="10"/>
      <c r="E8" s="11" t="s">
        <v>3</v>
      </c>
      <c r="F8" s="10"/>
      <c r="G8" s="12">
        <f>0.5*(G7+G6)</f>
        <v>41.8095</v>
      </c>
      <c r="H8" s="10"/>
      <c r="I8" s="10"/>
      <c r="J8" s="10"/>
      <c r="K8" s="10"/>
      <c r="L8" s="10"/>
      <c r="M8" s="31" t="s">
        <v>26</v>
      </c>
      <c r="N8" s="10"/>
      <c r="O8" s="10"/>
      <c r="P8" s="10"/>
      <c r="Q8" s="10"/>
      <c r="R8" s="10"/>
      <c r="S8" s="13"/>
    </row>
    <row r="9" spans="2:19" ht="15">
      <c r="B9" s="9"/>
      <c r="C9" s="10"/>
      <c r="D9" s="10"/>
      <c r="E9" s="11"/>
      <c r="F9" s="10"/>
      <c r="G9" s="10"/>
      <c r="H9" s="10"/>
      <c r="I9" s="10"/>
      <c r="J9" s="10"/>
      <c r="K9" s="10"/>
      <c r="L9" s="10"/>
      <c r="M9" s="31" t="s">
        <v>24</v>
      </c>
      <c r="N9" s="10"/>
      <c r="O9" s="10"/>
      <c r="P9" s="10"/>
      <c r="Q9" s="10"/>
      <c r="R9" s="10"/>
      <c r="S9" s="13"/>
    </row>
    <row r="10" spans="2:19" ht="15">
      <c r="B10" s="9"/>
      <c r="C10" s="10"/>
      <c r="D10" s="10"/>
      <c r="E10" s="11" t="s">
        <v>4</v>
      </c>
      <c r="F10" s="10"/>
      <c r="G10" s="3">
        <v>1.23</v>
      </c>
      <c r="H10" s="10"/>
      <c r="I10" s="10" t="s">
        <v>18</v>
      </c>
      <c r="J10" s="10"/>
      <c r="K10" s="10"/>
      <c r="L10" s="10"/>
      <c r="M10" s="31" t="s">
        <v>25</v>
      </c>
      <c r="N10" s="10"/>
      <c r="O10" s="10"/>
      <c r="P10" s="10"/>
      <c r="Q10" s="10"/>
      <c r="R10" s="10"/>
      <c r="S10" s="13"/>
    </row>
    <row r="11" spans="2:19" ht="15">
      <c r="B11" s="9"/>
      <c r="C11" s="10"/>
      <c r="D11" s="10"/>
      <c r="E11" s="11"/>
      <c r="F11" s="10"/>
      <c r="G11" s="10"/>
      <c r="H11" s="10"/>
      <c r="I11" s="10"/>
      <c r="J11" s="10"/>
      <c r="K11" s="10"/>
      <c r="L11" s="10"/>
      <c r="M11" s="31" t="s">
        <v>32</v>
      </c>
      <c r="N11" s="10"/>
      <c r="O11" s="10"/>
      <c r="P11" s="10"/>
      <c r="Q11" s="10"/>
      <c r="R11" s="10"/>
      <c r="S11" s="13"/>
    </row>
    <row r="12" spans="2:19" ht="15">
      <c r="B12" s="9"/>
      <c r="C12" s="10"/>
      <c r="D12" s="10"/>
      <c r="E12" s="11" t="s">
        <v>5</v>
      </c>
      <c r="F12" s="10"/>
      <c r="G12" s="29">
        <f>G10*G8</f>
        <v>51.425685</v>
      </c>
      <c r="H12" s="10"/>
      <c r="I12" s="10" t="s">
        <v>16</v>
      </c>
      <c r="J12" s="10"/>
      <c r="K12" s="10"/>
      <c r="L12" s="10"/>
      <c r="M12" s="31" t="s">
        <v>33</v>
      </c>
      <c r="N12" s="10"/>
      <c r="O12" s="10"/>
      <c r="P12" s="10"/>
      <c r="Q12" s="10"/>
      <c r="R12" s="10"/>
      <c r="S12" s="13"/>
    </row>
    <row r="13" spans="2:19" ht="15">
      <c r="B13" s="9"/>
      <c r="C13" s="10"/>
      <c r="D13" s="10"/>
      <c r="E13" s="1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3"/>
    </row>
    <row r="14" spans="2:19" ht="15">
      <c r="B14" s="9"/>
      <c r="C14" s="10"/>
      <c r="D14" s="10"/>
      <c r="E14" s="11" t="s">
        <v>6</v>
      </c>
      <c r="F14" s="10"/>
      <c r="G14" s="3">
        <v>3</v>
      </c>
      <c r="H14" s="10"/>
      <c r="I14" s="10" t="s">
        <v>17</v>
      </c>
      <c r="J14" s="10"/>
      <c r="K14" s="10"/>
      <c r="L14" s="10"/>
      <c r="M14" s="10"/>
      <c r="N14" s="10"/>
      <c r="O14" s="10"/>
      <c r="P14" s="10"/>
      <c r="Q14" s="10"/>
      <c r="R14" s="10"/>
      <c r="S14" s="13"/>
    </row>
    <row r="15" spans="2:19" ht="15">
      <c r="B15" s="9"/>
      <c r="C15" s="10"/>
      <c r="D15" s="10"/>
      <c r="E15" s="1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3"/>
    </row>
    <row r="16" spans="2:19" ht="15">
      <c r="B16" s="9"/>
      <c r="C16" s="10"/>
      <c r="D16" s="10"/>
      <c r="E16" s="11" t="s">
        <v>7</v>
      </c>
      <c r="F16" s="10"/>
      <c r="G16" s="30">
        <f>G14*G7</f>
        <v>149.63400000000001</v>
      </c>
      <c r="H16" s="10"/>
      <c r="I16" s="10" t="s">
        <v>19</v>
      </c>
      <c r="J16" s="10"/>
      <c r="K16" s="10"/>
      <c r="L16" s="10"/>
      <c r="M16" s="10"/>
      <c r="N16" s="10"/>
      <c r="O16" s="10"/>
      <c r="P16" s="10"/>
      <c r="Q16" s="10"/>
      <c r="R16" s="10"/>
      <c r="S16" s="13"/>
    </row>
    <row r="17" spans="2:19" ht="15">
      <c r="B17" s="9"/>
      <c r="C17" s="10"/>
      <c r="D17" s="10"/>
      <c r="E17" s="1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3"/>
    </row>
    <row r="18" spans="2:19" ht="15.75" thickBot="1">
      <c r="B18" s="15"/>
      <c r="C18" s="16"/>
      <c r="D18" s="16"/>
      <c r="E18" s="17" t="s">
        <v>8</v>
      </c>
      <c r="F18" s="16"/>
      <c r="G18" s="18">
        <f>G16+G12</f>
        <v>201.059685</v>
      </c>
      <c r="H18" s="16"/>
      <c r="I18" s="16" t="s">
        <v>20</v>
      </c>
      <c r="J18" s="16"/>
      <c r="K18" s="16"/>
      <c r="L18" s="16"/>
      <c r="M18" s="16"/>
      <c r="N18" s="16"/>
      <c r="O18" s="16"/>
      <c r="P18" s="16"/>
      <c r="Q18" s="16"/>
      <c r="R18" s="16"/>
      <c r="S18" s="19"/>
    </row>
    <row r="19" ht="15.75" thickBot="1"/>
    <row r="20" spans="2:20" ht="15">
      <c r="B20" s="4"/>
      <c r="C20" s="5"/>
      <c r="D20" s="5"/>
      <c r="E20" s="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8"/>
    </row>
    <row r="21" spans="2:20" ht="15">
      <c r="B21" s="9"/>
      <c r="C21" s="10"/>
      <c r="D21" s="10"/>
      <c r="E21" s="11" t="s">
        <v>9</v>
      </c>
      <c r="F21" s="10"/>
      <c r="G21" s="3">
        <v>1.5</v>
      </c>
      <c r="H21" s="21" t="s">
        <v>21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3"/>
    </row>
    <row r="22" spans="2:20" ht="15">
      <c r="B22" s="9"/>
      <c r="C22" s="10"/>
      <c r="D22" s="10"/>
      <c r="E22" s="1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3"/>
    </row>
    <row r="23" spans="2:20" ht="15">
      <c r="B23" s="9"/>
      <c r="C23" s="10"/>
      <c r="D23" s="10"/>
      <c r="E23" s="11" t="s">
        <v>10</v>
      </c>
      <c r="F23" s="10"/>
      <c r="G23" s="29">
        <f>G21*G7</f>
        <v>74.81700000000001</v>
      </c>
      <c r="H23" s="10"/>
      <c r="I23" s="10"/>
      <c r="J23" s="10"/>
      <c r="K23" s="31" t="s">
        <v>27</v>
      </c>
      <c r="L23" s="10"/>
      <c r="M23" s="10"/>
      <c r="N23" s="10"/>
      <c r="O23" s="10"/>
      <c r="P23" s="10"/>
      <c r="Q23" s="10"/>
      <c r="R23" s="10"/>
      <c r="S23" s="10"/>
      <c r="T23" s="13"/>
    </row>
    <row r="24" spans="2:20" ht="15">
      <c r="B24" s="9"/>
      <c r="C24" s="10"/>
      <c r="D24" s="10"/>
      <c r="E24" s="11"/>
      <c r="F24" s="10"/>
      <c r="G24" s="10"/>
      <c r="H24" s="10"/>
      <c r="I24" s="10"/>
      <c r="J24" s="10"/>
      <c r="K24" s="31"/>
      <c r="L24" s="10"/>
      <c r="M24" s="10"/>
      <c r="N24" s="10"/>
      <c r="O24" s="10"/>
      <c r="P24" s="10"/>
      <c r="Q24" s="10"/>
      <c r="R24" s="10"/>
      <c r="S24" s="10"/>
      <c r="T24" s="13"/>
    </row>
    <row r="25" spans="2:20" ht="15">
      <c r="B25" s="9"/>
      <c r="C25" s="10"/>
      <c r="D25" s="10"/>
      <c r="E25" s="11" t="s">
        <v>11</v>
      </c>
      <c r="F25" s="10"/>
      <c r="G25" s="12">
        <f>G18-G23</f>
        <v>126.242685</v>
      </c>
      <c r="H25" s="10"/>
      <c r="I25" s="10"/>
      <c r="J25" s="10"/>
      <c r="K25" s="32" t="s">
        <v>28</v>
      </c>
      <c r="L25" s="10"/>
      <c r="M25" s="10"/>
      <c r="N25" s="10"/>
      <c r="O25" s="10"/>
      <c r="P25" s="10"/>
      <c r="Q25" s="10"/>
      <c r="R25" s="10"/>
      <c r="S25" s="10"/>
      <c r="T25" s="13"/>
    </row>
    <row r="26" spans="2:20" ht="15">
      <c r="B26" s="9"/>
      <c r="C26" s="10"/>
      <c r="D26" s="10"/>
      <c r="E26" s="11"/>
      <c r="F26" s="10"/>
      <c r="G26" s="10"/>
      <c r="H26" s="10"/>
      <c r="I26" s="10"/>
      <c r="J26" s="10"/>
      <c r="K26" s="31"/>
      <c r="L26" s="10"/>
      <c r="M26" s="10"/>
      <c r="N26" s="10"/>
      <c r="O26" s="10"/>
      <c r="P26" s="10"/>
      <c r="Q26" s="10"/>
      <c r="R26" s="10"/>
      <c r="S26" s="10"/>
      <c r="T26" s="13"/>
    </row>
    <row r="27" spans="2:20" ht="15">
      <c r="B27" s="9"/>
      <c r="C27" s="10"/>
      <c r="D27" s="10"/>
      <c r="E27" s="11"/>
      <c r="F27" s="10"/>
      <c r="G27" s="10"/>
      <c r="H27" s="10"/>
      <c r="I27" s="10"/>
      <c r="J27" s="10"/>
      <c r="K27" s="31"/>
      <c r="L27" s="10"/>
      <c r="M27" s="10"/>
      <c r="N27" s="10"/>
      <c r="O27" s="10"/>
      <c r="P27" s="10"/>
      <c r="Q27" s="10"/>
      <c r="R27" s="10"/>
      <c r="S27" s="10"/>
      <c r="T27" s="13"/>
    </row>
    <row r="28" spans="2:20" ht="15">
      <c r="B28" s="9"/>
      <c r="C28" s="10"/>
      <c r="D28" s="10"/>
      <c r="E28" s="11" t="s">
        <v>12</v>
      </c>
      <c r="F28" s="10"/>
      <c r="G28" s="29">
        <f>G7*G7/(2*G25)</f>
        <v>9.853303120097612</v>
      </c>
      <c r="H28" s="20"/>
      <c r="I28" s="10"/>
      <c r="J28" s="10"/>
      <c r="K28" s="31" t="s">
        <v>29</v>
      </c>
      <c r="L28" s="10"/>
      <c r="M28" s="10"/>
      <c r="N28" s="10"/>
      <c r="O28" s="10"/>
      <c r="P28" s="10"/>
      <c r="Q28" s="10"/>
      <c r="R28" s="10"/>
      <c r="S28" s="10"/>
      <c r="T28" s="13"/>
    </row>
    <row r="29" spans="2:20" ht="15">
      <c r="B29" s="9"/>
      <c r="C29" s="10"/>
      <c r="D29" s="10"/>
      <c r="E29" s="11"/>
      <c r="F29" s="10"/>
      <c r="G29" s="10"/>
      <c r="H29" s="10"/>
      <c r="I29" s="10"/>
      <c r="J29" s="10"/>
      <c r="K29" s="31" t="s">
        <v>30</v>
      </c>
      <c r="L29" s="10"/>
      <c r="M29" s="10"/>
      <c r="N29" s="10"/>
      <c r="O29" s="10"/>
      <c r="P29" s="10"/>
      <c r="Q29" s="10"/>
      <c r="R29" s="10"/>
      <c r="S29" s="10"/>
      <c r="T29" s="13"/>
    </row>
    <row r="30" spans="2:20" ht="15.75" thickBot="1">
      <c r="B30" s="15"/>
      <c r="C30" s="16"/>
      <c r="D30" s="16"/>
      <c r="E30" s="17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9"/>
    </row>
    <row r="32" ht="15.75" thickBot="1"/>
    <row r="33" spans="2:16" ht="15">
      <c r="B33" s="4"/>
      <c r="C33" s="5"/>
      <c r="D33" s="5"/>
      <c r="E33" s="6" t="s">
        <v>13</v>
      </c>
      <c r="F33" s="5"/>
      <c r="G33" s="2">
        <v>45</v>
      </c>
      <c r="H33" s="5" t="s">
        <v>15</v>
      </c>
      <c r="I33" s="5"/>
      <c r="J33" s="5"/>
      <c r="K33" s="5"/>
      <c r="L33" s="5"/>
      <c r="M33" s="5"/>
      <c r="N33" s="5"/>
      <c r="O33" s="5"/>
      <c r="P33" s="8"/>
    </row>
    <row r="34" spans="2:16" ht="15">
      <c r="B34" s="9"/>
      <c r="C34" s="10"/>
      <c r="D34" s="10"/>
      <c r="E34" s="11"/>
      <c r="F34" s="10"/>
      <c r="G34" s="24">
        <f>G33*1.467</f>
        <v>66.015</v>
      </c>
      <c r="H34" s="10" t="s">
        <v>14</v>
      </c>
      <c r="I34" s="10"/>
      <c r="J34" s="10"/>
      <c r="K34" s="10"/>
      <c r="L34" s="10"/>
      <c r="M34" s="10"/>
      <c r="N34" s="10"/>
      <c r="O34" s="10"/>
      <c r="P34" s="13"/>
    </row>
    <row r="35" spans="2:16" ht="15">
      <c r="B35" s="9"/>
      <c r="C35" s="10"/>
      <c r="D35" s="10"/>
      <c r="E35" s="11" t="s">
        <v>34</v>
      </c>
      <c r="F35" s="10"/>
      <c r="G35" s="3">
        <v>20</v>
      </c>
      <c r="H35" s="10" t="s">
        <v>15</v>
      </c>
      <c r="I35" s="10"/>
      <c r="J35" s="10"/>
      <c r="K35" s="10"/>
      <c r="L35" s="10"/>
      <c r="M35" s="10"/>
      <c r="N35" s="10"/>
      <c r="O35" s="10"/>
      <c r="P35" s="13"/>
    </row>
    <row r="36" spans="2:16" ht="15">
      <c r="B36" s="9"/>
      <c r="C36" s="10"/>
      <c r="D36" s="10"/>
      <c r="E36" s="11"/>
      <c r="F36" s="10"/>
      <c r="G36" s="12">
        <f>G35*1.467</f>
        <v>29.340000000000003</v>
      </c>
      <c r="H36" s="10" t="s">
        <v>14</v>
      </c>
      <c r="I36" s="10"/>
      <c r="J36" s="10"/>
      <c r="K36" s="10"/>
      <c r="L36" s="10"/>
      <c r="M36" s="10"/>
      <c r="N36" s="10"/>
      <c r="O36" s="10"/>
      <c r="P36" s="13"/>
    </row>
    <row r="37" spans="2:16" ht="15">
      <c r="B37" s="9"/>
      <c r="C37" s="10"/>
      <c r="D37" s="10"/>
      <c r="E37" s="11" t="s">
        <v>35</v>
      </c>
      <c r="F37" s="10"/>
      <c r="G37" s="12">
        <f>(G34+G36)/2</f>
        <v>47.6775</v>
      </c>
      <c r="H37" s="10" t="s">
        <v>14</v>
      </c>
      <c r="I37" s="10"/>
      <c r="J37" s="10"/>
      <c r="K37" s="10"/>
      <c r="L37" s="10"/>
      <c r="M37" s="10"/>
      <c r="N37" s="10"/>
      <c r="O37" s="10"/>
      <c r="P37" s="13"/>
    </row>
    <row r="38" spans="2:16" ht="15">
      <c r="B38" s="9"/>
      <c r="C38" s="10"/>
      <c r="D38" s="10"/>
      <c r="E38" s="11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3"/>
    </row>
    <row r="39" spans="2:16" ht="15">
      <c r="B39" s="9"/>
      <c r="C39" s="10"/>
      <c r="D39" s="10"/>
      <c r="E39" s="11" t="s">
        <v>6</v>
      </c>
      <c r="F39" s="10"/>
      <c r="G39" s="3">
        <v>3</v>
      </c>
      <c r="H39" s="10"/>
      <c r="I39" s="10"/>
      <c r="J39" s="10"/>
      <c r="K39" s="10"/>
      <c r="L39" s="10"/>
      <c r="M39" s="10"/>
      <c r="N39" s="10"/>
      <c r="O39" s="10"/>
      <c r="P39" s="13"/>
    </row>
    <row r="40" spans="2:16" ht="15">
      <c r="B40" s="9"/>
      <c r="C40" s="10"/>
      <c r="D40" s="10"/>
      <c r="E40" s="11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3"/>
    </row>
    <row r="41" spans="2:16" ht="15">
      <c r="B41" s="9"/>
      <c r="C41" s="10"/>
      <c r="D41" s="10"/>
      <c r="E41" s="11" t="s">
        <v>36</v>
      </c>
      <c r="F41" s="10"/>
      <c r="G41" s="29">
        <f>G39*G37</f>
        <v>143.0325</v>
      </c>
      <c r="H41" s="10"/>
      <c r="I41" s="10" t="s">
        <v>46</v>
      </c>
      <c r="J41" s="10"/>
      <c r="K41" s="10"/>
      <c r="L41" s="10"/>
      <c r="M41" s="10"/>
      <c r="N41" s="10"/>
      <c r="O41" s="10"/>
      <c r="P41" s="13"/>
    </row>
    <row r="42" spans="2:16" ht="15">
      <c r="B42" s="9"/>
      <c r="C42" s="10"/>
      <c r="D42" s="10"/>
      <c r="E42" s="11"/>
      <c r="F42" s="10"/>
      <c r="G42" s="10"/>
      <c r="H42" s="10"/>
      <c r="I42" s="10"/>
      <c r="J42" s="10" t="s">
        <v>47</v>
      </c>
      <c r="K42" s="10"/>
      <c r="L42" s="10"/>
      <c r="M42" s="10"/>
      <c r="N42" s="10"/>
      <c r="O42" s="10"/>
      <c r="P42" s="13"/>
    </row>
    <row r="43" spans="2:16" ht="15">
      <c r="B43" s="9"/>
      <c r="C43" s="10"/>
      <c r="D43" s="10"/>
      <c r="E43" s="11" t="s">
        <v>37</v>
      </c>
      <c r="F43" s="10"/>
      <c r="G43" s="3">
        <v>1.5</v>
      </c>
      <c r="H43" s="21" t="s">
        <v>41</v>
      </c>
      <c r="I43" s="10"/>
      <c r="J43" s="10" t="s">
        <v>48</v>
      </c>
      <c r="K43" s="10"/>
      <c r="L43" s="10"/>
      <c r="M43" s="10"/>
      <c r="N43" s="10"/>
      <c r="O43" s="10"/>
      <c r="P43" s="13"/>
    </row>
    <row r="44" spans="2:16" ht="15">
      <c r="B44" s="9"/>
      <c r="C44" s="10"/>
      <c r="D44" s="10"/>
      <c r="E44" s="11"/>
      <c r="F44" s="10"/>
      <c r="G44" s="10"/>
      <c r="H44" s="10"/>
      <c r="I44" s="10"/>
      <c r="J44" s="10" t="s">
        <v>49</v>
      </c>
      <c r="K44" s="10"/>
      <c r="L44" s="10"/>
      <c r="M44" s="10"/>
      <c r="N44" s="10"/>
      <c r="O44" s="10"/>
      <c r="P44" s="13"/>
    </row>
    <row r="45" spans="2:16" ht="15">
      <c r="B45" s="9"/>
      <c r="C45" s="10"/>
      <c r="D45" s="10"/>
      <c r="E45" s="11" t="s">
        <v>38</v>
      </c>
      <c r="F45" s="10"/>
      <c r="G45" s="29">
        <f>G43*G37</f>
        <v>71.51625</v>
      </c>
      <c r="H45" s="10"/>
      <c r="I45" s="31" t="s">
        <v>42</v>
      </c>
      <c r="J45" s="10"/>
      <c r="K45" s="10"/>
      <c r="L45" s="10"/>
      <c r="M45" s="10"/>
      <c r="N45" s="10"/>
      <c r="O45" s="10"/>
      <c r="P45" s="13"/>
    </row>
    <row r="46" spans="2:16" ht="15">
      <c r="B46" s="9"/>
      <c r="C46" s="10"/>
      <c r="D46" s="10"/>
      <c r="E46" s="11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3"/>
    </row>
    <row r="47" spans="2:16" ht="15">
      <c r="B47" s="9"/>
      <c r="C47" s="10"/>
      <c r="D47" s="10"/>
      <c r="E47" s="11" t="s">
        <v>39</v>
      </c>
      <c r="F47" s="10"/>
      <c r="G47" s="12">
        <f>G41-G45</f>
        <v>71.51625</v>
      </c>
      <c r="H47" s="10"/>
      <c r="I47" s="10"/>
      <c r="J47" s="10"/>
      <c r="K47" s="10"/>
      <c r="L47" s="10"/>
      <c r="M47" s="10"/>
      <c r="N47" s="10"/>
      <c r="O47" s="10"/>
      <c r="P47" s="13"/>
    </row>
    <row r="48" spans="2:16" ht="15">
      <c r="B48" s="9"/>
      <c r="C48" s="10"/>
      <c r="D48" s="10"/>
      <c r="E48" s="11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3"/>
    </row>
    <row r="49" spans="2:16" ht="15">
      <c r="B49" s="9"/>
      <c r="C49" s="10"/>
      <c r="D49" s="10"/>
      <c r="E49" s="11" t="s">
        <v>40</v>
      </c>
      <c r="F49" s="10"/>
      <c r="G49" s="29">
        <f>G37*G37/(2*G47)</f>
        <v>15.8925</v>
      </c>
      <c r="H49" s="10" t="s">
        <v>45</v>
      </c>
      <c r="I49" s="31" t="s">
        <v>43</v>
      </c>
      <c r="J49" s="10"/>
      <c r="K49" s="10"/>
      <c r="L49" s="10"/>
      <c r="M49" s="10"/>
      <c r="N49" s="10"/>
      <c r="O49" s="10"/>
      <c r="P49" s="13"/>
    </row>
    <row r="50" spans="2:16" ht="15">
      <c r="B50" s="9"/>
      <c r="C50" s="10"/>
      <c r="D50" s="10"/>
      <c r="E50" s="11"/>
      <c r="F50" s="10"/>
      <c r="G50" s="10"/>
      <c r="H50" s="10"/>
      <c r="I50" s="31" t="s">
        <v>44</v>
      </c>
      <c r="J50" s="10"/>
      <c r="K50" s="10"/>
      <c r="L50" s="10"/>
      <c r="M50" s="10"/>
      <c r="N50" s="10"/>
      <c r="O50" s="10"/>
      <c r="P50" s="13"/>
    </row>
    <row r="51" spans="2:16" ht="15.75" thickBot="1">
      <c r="B51" s="15"/>
      <c r="C51" s="16"/>
      <c r="D51" s="16"/>
      <c r="E51" s="17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9"/>
    </row>
  </sheetData>
  <sheetProtection/>
  <printOptions/>
  <pageMargins left="0.7" right="0.7" top="0.75" bottom="0.75" header="0.3" footer="0.3"/>
  <pageSetup orientation="portrait" r:id="rId1"/>
  <customProperties>
    <customPr name="SSCSheetTrackingNo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Johnnie Hennings</dc:creator>
  <cp:keywords/>
  <dc:description/>
  <cp:lastModifiedBy>bceccarelli</cp:lastModifiedBy>
  <dcterms:created xsi:type="dcterms:W3CDTF">2013-01-11T20:34:26Z</dcterms:created>
  <dcterms:modified xsi:type="dcterms:W3CDTF">2013-01-12T01:19:38Z</dcterms:modified>
  <cp:category/>
  <cp:version/>
  <cp:contentType/>
  <cp:contentStatus/>
</cp:coreProperties>
</file>